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70" activeTab="0"/>
  </bookViews>
  <sheets>
    <sheet name="初～三段総括表" sheetId="2" r:id="rId1"/>
    <sheet name="Sheet1 (3)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<sst xmlns="http://schemas.openxmlformats.org/spreadsheetml/2006/main" count="223" uniqueCount="32">
  <si>
    <t>実施日</t>
    <rPh sb="0" eb="3">
      <t>ジッシビ</t>
    </rPh>
    <phoneticPr fontId="2"/>
  </si>
  <si>
    <t>剣道初～三段位　審査申込総括表</t>
    <rPh sb="0" eb="2">
      <t>ケンドウ</t>
    </rPh>
    <rPh sb="2" eb="3">
      <t>ショ</t>
    </rPh>
    <rPh sb="4" eb="6">
      <t>サンダン</t>
    </rPh>
    <rPh sb="6" eb="7">
      <t>イ</t>
    </rPh>
    <rPh sb="8" eb="10">
      <t>シンサ</t>
    </rPh>
    <rPh sb="10" eb="12">
      <t>モウシコミ</t>
    </rPh>
    <rPh sb="12" eb="15">
      <t>ソウカツヒョウ</t>
    </rPh>
    <phoneticPr fontId="2"/>
  </si>
  <si>
    <t>初段</t>
    <rPh sb="0" eb="2">
      <t>ショダン</t>
    </rPh>
    <phoneticPr fontId="2"/>
  </si>
  <si>
    <t>男子</t>
    <rPh sb="0" eb="2">
      <t>ダンシ</t>
    </rPh>
    <phoneticPr fontId="2"/>
  </si>
  <si>
    <t>うち再審者</t>
    <rPh sb="2" eb="4">
      <t>サイシン</t>
    </rPh>
    <rPh sb="4" eb="5">
      <t>シャ</t>
    </rPh>
    <phoneticPr fontId="2"/>
  </si>
  <si>
    <t>大学・一般</t>
    <rPh sb="0" eb="2">
      <t>ダイガク</t>
    </rPh>
    <rPh sb="3" eb="5">
      <t>イッパン</t>
    </rPh>
    <phoneticPr fontId="2"/>
  </si>
  <si>
    <t>女子</t>
    <rPh sb="0" eb="2">
      <t>ジョシ</t>
    </rPh>
    <phoneticPr fontId="2"/>
  </si>
  <si>
    <t>二段</t>
    <rPh sb="0" eb="2">
      <t>ニダン</t>
    </rPh>
    <phoneticPr fontId="2"/>
  </si>
  <si>
    <t>三段</t>
    <rPh sb="0" eb="2">
      <t>サンダン</t>
    </rPh>
    <phoneticPr fontId="2"/>
  </si>
  <si>
    <t>名</t>
    <rPh sb="0" eb="1">
      <t>ナ</t>
    </rPh>
    <phoneticPr fontId="2"/>
  </si>
  <si>
    <t>大学・一般新規入会員</t>
    <rPh sb="0" eb="2">
      <t>ダイガク</t>
    </rPh>
    <rPh sb="3" eb="5">
      <t>イッパン</t>
    </rPh>
    <rPh sb="5" eb="7">
      <t>シンキ</t>
    </rPh>
    <rPh sb="7" eb="9">
      <t>ニュウカイ</t>
    </rPh>
    <rPh sb="9" eb="10">
      <t>イン</t>
    </rPh>
    <phoneticPr fontId="2"/>
  </si>
  <si>
    <t>入会金</t>
    <rPh sb="0" eb="3">
      <t>ニュウカイキン</t>
    </rPh>
    <phoneticPr fontId="2"/>
  </si>
  <si>
    <t>年度会費</t>
    <rPh sb="0" eb="2">
      <t>ネンド</t>
    </rPh>
    <rPh sb="2" eb="4">
      <t>カイヒ</t>
    </rPh>
    <phoneticPr fontId="2"/>
  </si>
  <si>
    <t>審査料</t>
    <rPh sb="0" eb="2">
      <t>シンサ</t>
    </rPh>
    <rPh sb="2" eb="3">
      <t>リョウ</t>
    </rPh>
    <phoneticPr fontId="2"/>
  </si>
  <si>
    <t>再審査料</t>
    <rPh sb="0" eb="3">
      <t>サイシンサ</t>
    </rPh>
    <rPh sb="3" eb="4">
      <t>リョウ</t>
    </rPh>
    <phoneticPr fontId="2"/>
  </si>
  <si>
    <t>審査会費</t>
    <rPh sb="0" eb="2">
      <t>シンサ</t>
    </rPh>
    <rPh sb="2" eb="4">
      <t>カイヒ</t>
    </rPh>
    <phoneticPr fontId="2"/>
  </si>
  <si>
    <t>名×4,000円＝</t>
    <rPh sb="0" eb="1">
      <t>ナ</t>
    </rPh>
    <rPh sb="7" eb="8">
      <t>エン</t>
    </rPh>
    <phoneticPr fontId="2"/>
  </si>
  <si>
    <t>名×5,000円＝</t>
    <rPh sb="0" eb="1">
      <t>ナ</t>
    </rPh>
    <rPh sb="7" eb="8">
      <t>エン</t>
    </rPh>
    <phoneticPr fontId="2"/>
  </si>
  <si>
    <t>名×6,000円＝</t>
    <rPh sb="0" eb="1">
      <t>ナ</t>
    </rPh>
    <rPh sb="7" eb="8">
      <t>エン</t>
    </rPh>
    <phoneticPr fontId="2"/>
  </si>
  <si>
    <t>名×3,000円＝</t>
    <rPh sb="0" eb="1">
      <t>ナ</t>
    </rPh>
    <rPh sb="7" eb="8">
      <t>エン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</si>
  <si>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</si>
  <si>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</si>
  <si>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審査料小計</t>
    <rPh sb="0" eb="2">
      <t>シンサ</t>
    </rPh>
    <rPh sb="2" eb="3">
      <t>リョウ</t>
    </rPh>
    <rPh sb="3" eb="5">
      <t>ショウケイ</t>
    </rPh>
    <phoneticPr fontId="2"/>
  </si>
  <si>
    <t>審査会費小計</t>
    <rPh sb="0" eb="2">
      <t>シンサ</t>
    </rPh>
    <rPh sb="2" eb="4">
      <t>カイヒ</t>
    </rPh>
    <rPh sb="4" eb="6">
      <t>ショウケイ</t>
    </rPh>
    <phoneticPr fontId="2"/>
  </si>
  <si>
    <t>申込責任者　：</t>
    <rPh sb="0" eb="2">
      <t>モウシコミ</t>
    </rPh>
    <rPh sb="2" eb="5">
      <t>セキニンシャ</t>
    </rPh>
    <phoneticPr fontId="2"/>
  </si>
  <si>
    <t>団　体　名　：</t>
    <rPh sb="0" eb="1">
      <t>ダン</t>
    </rPh>
    <rPh sb="2" eb="3">
      <t>カラダ</t>
    </rPh>
    <rPh sb="4" eb="5">
      <t>ナ</t>
    </rPh>
    <phoneticPr fontId="2"/>
  </si>
  <si>
    <t>中学生・高校生</t>
    <rPh sb="0" eb="1">
      <t>チュウ</t>
    </rPh>
    <rPh sb="1" eb="3">
      <t>ガクセイ</t>
    </rPh>
    <rPh sb="4" eb="7">
      <t>コウコウセイ</t>
    </rPh>
    <phoneticPr fontId="2"/>
  </si>
  <si>
    <t>名×500円＝</t>
    <rPh sb="0" eb="1">
      <t>ナ</t>
    </rPh>
    <rPh sb="5" eb="6">
      <t>エン</t>
    </rPh>
    <phoneticPr fontId="2"/>
  </si>
  <si>
    <t>高校生</t>
    <rPh sb="0" eb="3">
      <t>コウコウセイ</t>
    </rPh>
    <phoneticPr fontId="2"/>
  </si>
  <si>
    <t>名×1,000円＝</t>
    <rPh sb="0" eb="1">
      <t>ナ</t>
    </rPh>
    <rPh sb="7" eb="8">
      <t>エン</t>
    </rPh>
    <phoneticPr fontId="2"/>
  </si>
  <si>
    <t>名×1,500円＝</t>
    <rPh sb="0" eb="1">
      <t>ナ</t>
    </rPh>
    <rPh sb="7" eb="8">
      <t>エン</t>
    </rPh>
    <phoneticPr fontId="2"/>
  </si>
  <si>
    <t>名×2,000円＝</t>
    <rPh sb="0" eb="1">
      <t>ナ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</si>
</sst>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75">
    <border>
      <left/>
      <right/>
      <top/>
      <bottom/>
      <diagonal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 style="thin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medium"/>
    </border>
    <border>
      <left/>
      <right/>
      <top style="thin"/>
      <bottom/>
    </border>
    <border>
      <left style="hair"/>
      <right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medium"/>
      <right/>
      <top/>
      <bottom style="double"/>
    </border>
    <border>
      <left/>
      <right style="hair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/>
      <right style="hair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0" xfId="20" applyFont="1" applyAlignment="1">
      <alignment vertical="center"/>
    </xf>
    <xf numFmtId="176" fontId="4" fillId="0" borderId="0" xfId="2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20" applyNumberFormat="1" applyFont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38" fontId="3" fillId="0" borderId="4" xfId="20" applyFont="1" applyBorder="1" applyAlignment="1">
      <alignment vertical="center"/>
    </xf>
    <xf numFmtId="38" fontId="3" fillId="0" borderId="5" xfId="20" applyFont="1" applyBorder="1" applyAlignment="1">
      <alignment vertical="center"/>
    </xf>
    <xf numFmtId="38" fontId="3" fillId="0" borderId="6" xfId="20" applyFont="1" applyBorder="1" applyAlignment="1">
      <alignment vertical="center"/>
    </xf>
    <xf numFmtId="38" fontId="3" fillId="2" borderId="30" xfId="20" applyFont="1" applyFill="1" applyBorder="1" applyAlignment="1">
      <alignment vertical="center"/>
    </xf>
    <xf numFmtId="38" fontId="3" fillId="3" borderId="7" xfId="20" applyFont="1" applyFill="1" applyBorder="1" applyAlignment="1">
      <alignment vertical="center"/>
    </xf>
    <xf numFmtId="38" fontId="3" fillId="0" borderId="30" xfId="20" applyFont="1" applyBorder="1" applyAlignment="1">
      <alignment vertical="center"/>
    </xf>
    <xf numFmtId="38" fontId="3" fillId="0" borderId="47" xfId="20" applyFont="1" applyBorder="1" applyAlignment="1">
      <alignment vertical="center"/>
    </xf>
    <xf numFmtId="38" fontId="3" fillId="3" borderId="44" xfId="20" applyFont="1" applyFill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4" borderId="64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4" borderId="6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 topLeftCell="A1">
      <selection activeCell="E9" sqref="E9"/>
    </sheetView>
  </sheetViews>
  <sheetFormatPr defaultColWidth="9.140625" defaultRowHeight="15"/>
  <cols>
    <col min="1" max="2" width="9.00390625" style="3" customWidth="1"/>
    <col min="3" max="3" width="6.421875" style="2" customWidth="1"/>
    <col min="4" max="4" width="10.57421875" style="1" bestFit="1" customWidth="1"/>
    <col min="5" max="5" width="9.00390625" style="1" customWidth="1"/>
    <col min="6" max="6" width="5.421875" style="1" customWidth="1"/>
    <col min="7" max="7" width="9.00390625" style="4" customWidth="1"/>
    <col min="8" max="8" width="5.140625" style="1" customWidth="1"/>
    <col min="9" max="12" width="9.00390625" style="1" customWidth="1"/>
    <col min="13" max="13" width="9.00390625" style="11" customWidth="1"/>
    <col min="14" max="14" width="9.00390625" style="1" customWidth="1"/>
    <col min="15" max="15" width="9.00390625" style="11" customWidth="1"/>
    <col min="16" max="16" width="9.00390625" style="1" customWidth="1"/>
    <col min="17" max="16384" width="9.00390625" style="1" customWidth="1"/>
  </cols>
  <sheetData>
    <row r="1" spans="1:16" ht="36" customHeight="1">
      <c r="A1" s="126" t="s">
        <v>1</v>
      </c>
      <c r="B1" s="126"/>
      <c r="C1" s="126"/>
      <c r="D1" s="126"/>
      <c r="E1" s="126"/>
      <c r="F1" s="126"/>
      <c r="G1" s="126"/>
      <c r="H1" s="126"/>
      <c r="I1" s="13"/>
      <c r="J1" s="13"/>
      <c r="K1" s="13"/>
      <c r="L1" s="13"/>
      <c r="M1" s="13"/>
      <c r="N1" s="13"/>
      <c r="O1" s="13"/>
      <c r="P1" s="13"/>
    </row>
    <row r="2" spans="1:10" ht="24.75" customHeight="1">
      <c r="A2" s="4"/>
      <c r="E2" s="1" t="s">
        <v>0</v>
      </c>
      <c r="F2" s="127">
        <v>42959</v>
      </c>
      <c r="G2" s="127"/>
      <c r="H2" s="127"/>
      <c r="J2" s="14"/>
    </row>
    <row r="3" spans="1:15" ht="45" customHeight="1">
      <c r="A3" s="17" t="s">
        <v>25</v>
      </c>
      <c r="B3" s="2"/>
      <c r="C3" s="128"/>
      <c r="D3" s="128"/>
      <c r="E3" s="128"/>
      <c r="F3" s="128"/>
      <c r="G3" s="128"/>
      <c r="H3" s="128"/>
      <c r="L3" s="12"/>
      <c r="M3" s="12"/>
      <c r="N3" s="12"/>
      <c r="O3" s="1"/>
    </row>
    <row r="4" spans="1:15" ht="45" customHeight="1">
      <c r="A4" s="15" t="s">
        <v>24</v>
      </c>
      <c r="B4" s="16"/>
      <c r="C4" s="129"/>
      <c r="D4" s="129"/>
      <c r="E4" s="129"/>
      <c r="F4" s="129"/>
      <c r="G4" s="129"/>
      <c r="H4" s="129"/>
      <c r="L4" s="12"/>
      <c r="M4" s="12"/>
      <c r="N4" s="12"/>
      <c r="O4" s="1"/>
    </row>
    <row r="5" ht="24.75" customHeight="1" thickBot="1">
      <c r="A5" s="4"/>
    </row>
    <row r="6" spans="1:6" ht="15">
      <c r="A6" s="71" t="s">
        <v>10</v>
      </c>
      <c r="B6" s="74"/>
      <c r="C6" s="75"/>
      <c r="D6" s="76"/>
      <c r="E6" s="76"/>
      <c r="F6" s="77"/>
    </row>
    <row r="7" spans="1:6" ht="15" thickBot="1">
      <c r="A7" s="73"/>
      <c r="B7" s="35" t="s">
        <v>12</v>
      </c>
      <c r="C7" s="38"/>
      <c r="D7" s="32"/>
      <c r="E7" s="86"/>
      <c r="F7" s="33" t="s">
        <v>9</v>
      </c>
    </row>
    <row r="8" ht="15" thickBot="1">
      <c r="A8" s="4"/>
    </row>
    <row r="9" spans="1:8" ht="15">
      <c r="A9" s="130" t="s">
        <v>2</v>
      </c>
      <c r="B9" s="131" t="s">
        <v>3</v>
      </c>
      <c r="C9" s="132" t="s">
        <v>26</v>
      </c>
      <c r="D9" s="133"/>
      <c r="E9" s="87"/>
      <c r="F9" s="47" t="s">
        <v>9</v>
      </c>
      <c r="G9" s="134">
        <f>+E9+E11</f>
        <v>0</v>
      </c>
      <c r="H9" s="135" t="s">
        <v>9</v>
      </c>
    </row>
    <row r="10" spans="1:8" ht="15">
      <c r="A10" s="121"/>
      <c r="B10" s="108"/>
      <c r="C10" s="20"/>
      <c r="D10" s="18" t="s">
        <v>4</v>
      </c>
      <c r="E10" s="88"/>
      <c r="F10" s="6" t="s">
        <v>9</v>
      </c>
      <c r="G10" s="112"/>
      <c r="H10" s="114"/>
    </row>
    <row r="11" spans="1:8" ht="15">
      <c r="A11" s="121"/>
      <c r="B11" s="108"/>
      <c r="C11" s="21" t="s">
        <v>5</v>
      </c>
      <c r="D11" s="18"/>
      <c r="E11" s="88"/>
      <c r="F11" s="6" t="s">
        <v>9</v>
      </c>
      <c r="G11" s="112"/>
      <c r="H11" s="114"/>
    </row>
    <row r="12" spans="1:8" ht="15">
      <c r="A12" s="121"/>
      <c r="B12" s="108"/>
      <c r="C12" s="20"/>
      <c r="D12" s="18" t="s">
        <v>4</v>
      </c>
      <c r="E12" s="88"/>
      <c r="F12" s="6" t="s">
        <v>9</v>
      </c>
      <c r="G12" s="112"/>
      <c r="H12" s="114"/>
    </row>
    <row r="13" spans="1:8" ht="15">
      <c r="A13" s="121"/>
      <c r="B13" s="108" t="s">
        <v>6</v>
      </c>
      <c r="C13" s="21" t="s">
        <v>26</v>
      </c>
      <c r="D13" s="18"/>
      <c r="E13" s="88"/>
      <c r="F13" s="6" t="s">
        <v>9</v>
      </c>
      <c r="G13" s="112">
        <f>+E13+E15</f>
        <v>0</v>
      </c>
      <c r="H13" s="114" t="s">
        <v>9</v>
      </c>
    </row>
    <row r="14" spans="1:8" ht="15">
      <c r="A14" s="121"/>
      <c r="B14" s="108"/>
      <c r="C14" s="20"/>
      <c r="D14" s="18" t="s">
        <v>4</v>
      </c>
      <c r="E14" s="88"/>
      <c r="F14" s="6" t="s">
        <v>9</v>
      </c>
      <c r="G14" s="112"/>
      <c r="H14" s="114"/>
    </row>
    <row r="15" spans="1:8" ht="15">
      <c r="A15" s="121"/>
      <c r="B15" s="108"/>
      <c r="C15" s="21" t="s">
        <v>5</v>
      </c>
      <c r="D15" s="18"/>
      <c r="E15" s="88"/>
      <c r="F15" s="6" t="s">
        <v>9</v>
      </c>
      <c r="G15" s="112"/>
      <c r="H15" s="114"/>
    </row>
    <row r="16" spans="1:8" ht="15">
      <c r="A16" s="122"/>
      <c r="B16" s="125"/>
      <c r="C16" s="25"/>
      <c r="D16" s="19" t="s">
        <v>4</v>
      </c>
      <c r="E16" s="89"/>
      <c r="F16" s="7" t="s">
        <v>9</v>
      </c>
      <c r="G16" s="118"/>
      <c r="H16" s="119"/>
    </row>
    <row r="17" spans="1:8" ht="15">
      <c r="A17" s="120" t="s">
        <v>7</v>
      </c>
      <c r="B17" s="107" t="s">
        <v>3</v>
      </c>
      <c r="C17" s="109" t="s">
        <v>26</v>
      </c>
      <c r="D17" s="110"/>
      <c r="E17" s="90"/>
      <c r="F17" s="5" t="s">
        <v>9</v>
      </c>
      <c r="G17" s="123">
        <f>+E17+E19</f>
        <v>0</v>
      </c>
      <c r="H17" s="124" t="s">
        <v>9</v>
      </c>
    </row>
    <row r="18" spans="1:8" ht="15">
      <c r="A18" s="121"/>
      <c r="B18" s="108"/>
      <c r="C18" s="20"/>
      <c r="D18" s="18" t="s">
        <v>4</v>
      </c>
      <c r="E18" s="88"/>
      <c r="F18" s="6" t="s">
        <v>9</v>
      </c>
      <c r="G18" s="112"/>
      <c r="H18" s="114"/>
    </row>
    <row r="19" spans="1:8" ht="15">
      <c r="A19" s="121"/>
      <c r="B19" s="108"/>
      <c r="C19" s="21" t="s">
        <v>5</v>
      </c>
      <c r="D19" s="18"/>
      <c r="E19" s="88"/>
      <c r="F19" s="6" t="s">
        <v>9</v>
      </c>
      <c r="G19" s="112"/>
      <c r="H19" s="114"/>
    </row>
    <row r="20" spans="1:8" ht="15">
      <c r="A20" s="121"/>
      <c r="B20" s="108"/>
      <c r="C20" s="20"/>
      <c r="D20" s="18" t="s">
        <v>4</v>
      </c>
      <c r="E20" s="88"/>
      <c r="F20" s="6" t="s">
        <v>9</v>
      </c>
      <c r="G20" s="112"/>
      <c r="H20" s="114"/>
    </row>
    <row r="21" spans="1:8" ht="15">
      <c r="A21" s="121"/>
      <c r="B21" s="108" t="s">
        <v>6</v>
      </c>
      <c r="C21" s="21" t="s">
        <v>26</v>
      </c>
      <c r="D21" s="18"/>
      <c r="E21" s="88"/>
      <c r="F21" s="6" t="s">
        <v>9</v>
      </c>
      <c r="G21" s="112">
        <f>+E21+E23</f>
        <v>0</v>
      </c>
      <c r="H21" s="114" t="s">
        <v>9</v>
      </c>
    </row>
    <row r="22" spans="1:8" ht="15">
      <c r="A22" s="121"/>
      <c r="B22" s="108"/>
      <c r="C22" s="20"/>
      <c r="D22" s="18" t="s">
        <v>4</v>
      </c>
      <c r="E22" s="88"/>
      <c r="F22" s="6" t="s">
        <v>9</v>
      </c>
      <c r="G22" s="112"/>
      <c r="H22" s="114"/>
    </row>
    <row r="23" spans="1:8" ht="15">
      <c r="A23" s="121"/>
      <c r="B23" s="108"/>
      <c r="C23" s="21" t="s">
        <v>5</v>
      </c>
      <c r="D23" s="18"/>
      <c r="E23" s="88"/>
      <c r="F23" s="6" t="s">
        <v>9</v>
      </c>
      <c r="G23" s="112"/>
      <c r="H23" s="114"/>
    </row>
    <row r="24" spans="1:8" ht="15">
      <c r="A24" s="122"/>
      <c r="B24" s="125"/>
      <c r="C24" s="25"/>
      <c r="D24" s="19" t="s">
        <v>4</v>
      </c>
      <c r="E24" s="89"/>
      <c r="F24" s="7" t="s">
        <v>9</v>
      </c>
      <c r="G24" s="118"/>
      <c r="H24" s="119"/>
    </row>
    <row r="25" spans="1:8" ht="15">
      <c r="A25" s="104" t="s">
        <v>8</v>
      </c>
      <c r="B25" s="107" t="s">
        <v>3</v>
      </c>
      <c r="C25" s="109" t="s">
        <v>28</v>
      </c>
      <c r="D25" s="110"/>
      <c r="E25" s="90"/>
      <c r="F25" s="5" t="s">
        <v>9</v>
      </c>
      <c r="G25" s="111">
        <f>+E25+E27</f>
        <v>0</v>
      </c>
      <c r="H25" s="113" t="s">
        <v>9</v>
      </c>
    </row>
    <row r="26" spans="1:8" ht="15">
      <c r="A26" s="105"/>
      <c r="B26" s="108"/>
      <c r="C26" s="20"/>
      <c r="D26" s="18" t="s">
        <v>4</v>
      </c>
      <c r="E26" s="88"/>
      <c r="F26" s="6" t="s">
        <v>9</v>
      </c>
      <c r="G26" s="112"/>
      <c r="H26" s="114"/>
    </row>
    <row r="27" spans="1:8" ht="15">
      <c r="A27" s="105"/>
      <c r="B27" s="108"/>
      <c r="C27" s="21" t="s">
        <v>5</v>
      </c>
      <c r="D27" s="18"/>
      <c r="E27" s="88"/>
      <c r="F27" s="6" t="s">
        <v>9</v>
      </c>
      <c r="G27" s="112"/>
      <c r="H27" s="114"/>
    </row>
    <row r="28" spans="1:8" ht="15">
      <c r="A28" s="105"/>
      <c r="B28" s="108"/>
      <c r="C28" s="20"/>
      <c r="D28" s="18" t="s">
        <v>4</v>
      </c>
      <c r="E28" s="88"/>
      <c r="F28" s="6" t="s">
        <v>9</v>
      </c>
      <c r="G28" s="112"/>
      <c r="H28" s="114"/>
    </row>
    <row r="29" spans="1:8" ht="15">
      <c r="A29" s="105"/>
      <c r="B29" s="108" t="s">
        <v>6</v>
      </c>
      <c r="C29" s="21" t="s">
        <v>28</v>
      </c>
      <c r="D29" s="18"/>
      <c r="E29" s="88"/>
      <c r="F29" s="6" t="s">
        <v>9</v>
      </c>
      <c r="G29" s="112">
        <f>+E29+E31</f>
        <v>0</v>
      </c>
      <c r="H29" s="114" t="s">
        <v>9</v>
      </c>
    </row>
    <row r="30" spans="1:8" ht="15">
      <c r="A30" s="105"/>
      <c r="B30" s="108"/>
      <c r="C30" s="20"/>
      <c r="D30" s="18" t="s">
        <v>4</v>
      </c>
      <c r="E30" s="88"/>
      <c r="F30" s="6" t="s">
        <v>9</v>
      </c>
      <c r="G30" s="112"/>
      <c r="H30" s="114"/>
    </row>
    <row r="31" spans="1:8" ht="15">
      <c r="A31" s="105"/>
      <c r="B31" s="108"/>
      <c r="C31" s="21" t="s">
        <v>5</v>
      </c>
      <c r="D31" s="18"/>
      <c r="E31" s="88"/>
      <c r="F31" s="6" t="s">
        <v>9</v>
      </c>
      <c r="G31" s="112"/>
      <c r="H31" s="114"/>
    </row>
    <row r="32" spans="1:8" ht="15" thickBot="1">
      <c r="A32" s="106"/>
      <c r="B32" s="115"/>
      <c r="C32" s="30"/>
      <c r="D32" s="31" t="s">
        <v>4</v>
      </c>
      <c r="E32" s="91"/>
      <c r="F32" s="48" t="s">
        <v>9</v>
      </c>
      <c r="G32" s="116"/>
      <c r="H32" s="117"/>
    </row>
    <row r="33" ht="15" thickBot="1"/>
    <row r="34" spans="1:8" ht="15">
      <c r="A34" s="49" t="s">
        <v>13</v>
      </c>
      <c r="B34" s="50"/>
      <c r="C34" s="51"/>
      <c r="D34" s="52"/>
      <c r="E34" s="52"/>
      <c r="F34" s="52"/>
      <c r="G34" s="53"/>
      <c r="H34" s="54"/>
    </row>
    <row r="35" spans="1:8" ht="15">
      <c r="A35" s="55"/>
      <c r="B35" s="92" t="s">
        <v>2</v>
      </c>
      <c r="C35" s="93"/>
      <c r="D35" s="22">
        <f>+G9+G13-E10-E12-E14-E16</f>
        <v>0</v>
      </c>
      <c r="E35" s="8" t="s">
        <v>16</v>
      </c>
      <c r="F35" s="8"/>
      <c r="G35" s="78">
        <f>+D35*4000</f>
        <v>0</v>
      </c>
      <c r="H35" s="29" t="s">
        <v>21</v>
      </c>
    </row>
    <row r="36" spans="1:8" ht="15">
      <c r="A36" s="55"/>
      <c r="B36" s="94" t="s">
        <v>7</v>
      </c>
      <c r="C36" s="95"/>
      <c r="D36" s="23">
        <f>+G17+G21-E18-E20-E22-E24</f>
        <v>0</v>
      </c>
      <c r="E36" s="9" t="s">
        <v>17</v>
      </c>
      <c r="F36" s="9"/>
      <c r="G36" s="79">
        <f>+D36*5000</f>
        <v>0</v>
      </c>
      <c r="H36" s="27" t="s">
        <v>21</v>
      </c>
    </row>
    <row r="37" spans="1:8" ht="15">
      <c r="A37" s="56"/>
      <c r="B37" s="96" t="s">
        <v>8</v>
      </c>
      <c r="C37" s="97"/>
      <c r="D37" s="24">
        <f>+G25+G29-E26-E28-E30-E32</f>
        <v>0</v>
      </c>
      <c r="E37" s="10" t="s">
        <v>18</v>
      </c>
      <c r="F37" s="10"/>
      <c r="G37" s="80">
        <f>+D37*6000</f>
        <v>0</v>
      </c>
      <c r="H37" s="28" t="s">
        <v>21</v>
      </c>
    </row>
    <row r="38" spans="1:8" ht="15">
      <c r="A38" s="57" t="s">
        <v>14</v>
      </c>
      <c r="B38" s="41"/>
      <c r="C38" s="42"/>
      <c r="D38" s="43"/>
      <c r="E38" s="43"/>
      <c r="F38" s="43"/>
      <c r="G38" s="81"/>
      <c r="H38" s="58"/>
    </row>
    <row r="39" spans="1:8" ht="15">
      <c r="A39" s="55"/>
      <c r="B39" s="92" t="s">
        <v>2</v>
      </c>
      <c r="C39" s="93"/>
      <c r="D39" s="22">
        <f>+G9+G13-D35</f>
        <v>0</v>
      </c>
      <c r="E39" s="8" t="s">
        <v>29</v>
      </c>
      <c r="F39" s="8"/>
      <c r="G39" s="78">
        <f>+D39*1000</f>
        <v>0</v>
      </c>
      <c r="H39" s="29" t="s">
        <v>21</v>
      </c>
    </row>
    <row r="40" spans="1:8" ht="15">
      <c r="A40" s="55"/>
      <c r="B40" s="94" t="s">
        <v>7</v>
      </c>
      <c r="C40" s="95"/>
      <c r="D40" s="23">
        <f>+G17+G21-D36</f>
        <v>0</v>
      </c>
      <c r="E40" s="9" t="s">
        <v>30</v>
      </c>
      <c r="F40" s="9"/>
      <c r="G40" s="79">
        <f>+D40*1500</f>
        <v>0</v>
      </c>
      <c r="H40" s="27" t="s">
        <v>21</v>
      </c>
    </row>
    <row r="41" spans="1:8" ht="15">
      <c r="A41" s="55"/>
      <c r="B41" s="96" t="s">
        <v>8</v>
      </c>
      <c r="C41" s="97"/>
      <c r="D41" s="24">
        <f>+G25+G29-D37</f>
        <v>0</v>
      </c>
      <c r="E41" s="10" t="s">
        <v>31</v>
      </c>
      <c r="F41" s="10"/>
      <c r="G41" s="80">
        <f>+D41*2000</f>
        <v>0</v>
      </c>
      <c r="H41" s="28" t="s">
        <v>21</v>
      </c>
    </row>
    <row r="42" spans="1:8" ht="15">
      <c r="A42" s="59" t="s">
        <v>22</v>
      </c>
      <c r="B42" s="44"/>
      <c r="C42" s="45"/>
      <c r="D42" s="46"/>
      <c r="E42" s="46"/>
      <c r="F42" s="46"/>
      <c r="G42" s="82">
        <f>SUM(G35:G41)</f>
        <v>0</v>
      </c>
      <c r="H42" s="60" t="s">
        <v>21</v>
      </c>
    </row>
    <row r="43" spans="1:8" ht="15">
      <c r="A43" s="57" t="s">
        <v>15</v>
      </c>
      <c r="B43" s="41"/>
      <c r="C43" s="42"/>
      <c r="D43" s="43"/>
      <c r="E43" s="43"/>
      <c r="F43" s="43"/>
      <c r="G43" s="81"/>
      <c r="H43" s="58"/>
    </row>
    <row r="44" spans="1:8" ht="15">
      <c r="A44" s="61"/>
      <c r="B44" s="92" t="s">
        <v>2</v>
      </c>
      <c r="C44" s="93"/>
      <c r="D44" s="22">
        <f>+E9+E13</f>
        <v>0</v>
      </c>
      <c r="E44" s="8" t="s">
        <v>27</v>
      </c>
      <c r="F44" s="8"/>
      <c r="G44" s="78">
        <f>+D44*500</f>
        <v>0</v>
      </c>
      <c r="H44" s="29" t="s">
        <v>21</v>
      </c>
    </row>
    <row r="45" spans="1:8" ht="15">
      <c r="A45" s="61"/>
      <c r="B45" s="94" t="s">
        <v>7</v>
      </c>
      <c r="C45" s="95"/>
      <c r="D45" s="23">
        <f>+E17+E21</f>
        <v>0</v>
      </c>
      <c r="E45" s="9" t="s">
        <v>27</v>
      </c>
      <c r="F45" s="9"/>
      <c r="G45" s="79">
        <f aca="true" t="shared" si="0" ref="G45:G46">+D45*500</f>
        <v>0</v>
      </c>
      <c r="H45" s="27" t="s">
        <v>21</v>
      </c>
    </row>
    <row r="46" spans="1:8" ht="15">
      <c r="A46" s="61"/>
      <c r="B46" s="96" t="s">
        <v>8</v>
      </c>
      <c r="C46" s="97"/>
      <c r="D46" s="24">
        <f>+E25+E29</f>
        <v>0</v>
      </c>
      <c r="E46" s="10" t="s">
        <v>27</v>
      </c>
      <c r="F46" s="10"/>
      <c r="G46" s="80">
        <f t="shared" si="0"/>
        <v>0</v>
      </c>
      <c r="H46" s="28" t="s">
        <v>21</v>
      </c>
    </row>
    <row r="47" spans="1:8" ht="15">
      <c r="A47" s="59" t="s">
        <v>23</v>
      </c>
      <c r="B47" s="44"/>
      <c r="C47" s="45"/>
      <c r="D47" s="46"/>
      <c r="E47" s="46"/>
      <c r="F47" s="46"/>
      <c r="G47" s="82">
        <f>SUM(G44:G46)</f>
        <v>0</v>
      </c>
      <c r="H47" s="60" t="s">
        <v>21</v>
      </c>
    </row>
    <row r="48" spans="1:8" ht="15" thickBot="1">
      <c r="A48" s="101" t="s">
        <v>12</v>
      </c>
      <c r="B48" s="102"/>
      <c r="C48" s="103"/>
      <c r="D48" s="68">
        <f>+E7</f>
        <v>0</v>
      </c>
      <c r="E48" s="69" t="s">
        <v>17</v>
      </c>
      <c r="F48" s="69"/>
      <c r="G48" s="84">
        <f>+D48*5000</f>
        <v>0</v>
      </c>
      <c r="H48" s="70" t="s">
        <v>21</v>
      </c>
    </row>
    <row r="49" spans="1:8" ht="15.75" thickBot="1" thickTop="1">
      <c r="A49" s="63" t="s">
        <v>20</v>
      </c>
      <c r="B49" s="64"/>
      <c r="C49" s="65"/>
      <c r="D49" s="66"/>
      <c r="E49" s="66"/>
      <c r="F49" s="66"/>
      <c r="G49" s="85">
        <f>+G42+G47+G48</f>
        <v>0</v>
      </c>
      <c r="H49" s="67" t="s">
        <v>21</v>
      </c>
    </row>
  </sheetData>
  <sheetProtection algorithmName="SHA-512" hashValue="i1TdK/ok4IF0w5ZIoyAFYHxILIVU3c0dGbz4MTETW1L2kIuxS6gDvkSk7JvOhkzEveslnwX6XRgvtbo1xfUGCg==" saltValue="eUUQOY1CpwCz5bE+Tp+2ew==" spinCount="100000" sheet="1" objects="1" scenarios="1"/>
  <mergeCells count="38">
    <mergeCell ref="A1:H1"/>
    <mergeCell ref="F2:H2"/>
    <mergeCell ref="C3:H3"/>
    <mergeCell ref="C4:H4"/>
    <mergeCell ref="A9:A16"/>
    <mergeCell ref="B9:B12"/>
    <mergeCell ref="C9:D9"/>
    <mergeCell ref="G9:G12"/>
    <mergeCell ref="H9:H12"/>
    <mergeCell ref="B13:B16"/>
    <mergeCell ref="A17:A24"/>
    <mergeCell ref="B17:B20"/>
    <mergeCell ref="C17:D17"/>
    <mergeCell ref="G17:G20"/>
    <mergeCell ref="H17:H20"/>
    <mergeCell ref="B21:B24"/>
    <mergeCell ref="G21:G24"/>
    <mergeCell ref="H21:H24"/>
    <mergeCell ref="H25:H28"/>
    <mergeCell ref="B29:B32"/>
    <mergeCell ref="G29:G32"/>
    <mergeCell ref="H29:H32"/>
    <mergeCell ref="G13:G16"/>
    <mergeCell ref="H13:H16"/>
    <mergeCell ref="B41:C41"/>
    <mergeCell ref="A25:A32"/>
    <mergeCell ref="B25:B28"/>
    <mergeCell ref="C25:D25"/>
    <mergeCell ref="G25:G28"/>
    <mergeCell ref="B35:C35"/>
    <mergeCell ref="B36:C36"/>
    <mergeCell ref="B37:C37"/>
    <mergeCell ref="B39:C39"/>
    <mergeCell ref="B40:C40"/>
    <mergeCell ref="B44:C44"/>
    <mergeCell ref="B45:C45"/>
    <mergeCell ref="B46:C46"/>
    <mergeCell ref="A48:C48"/>
  </mergeCells>
  <printOptions horizontalCentered="1"/>
  <pageMargins left="0.7874015748031497" right="0.7086614173228347" top="0.5905511811023623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 topLeftCell="A20">
      <selection activeCell="B41" sqref="B41:C41"/>
    </sheetView>
  </sheetViews>
  <sheetFormatPr defaultColWidth="9.140625" defaultRowHeight="15"/>
  <cols>
    <col min="1" max="2" width="9.00390625" style="3" customWidth="1"/>
    <col min="3" max="3" width="6.421875" style="2" customWidth="1"/>
    <col min="4" max="4" width="10.57421875" style="1" bestFit="1" customWidth="1"/>
    <col min="5" max="5" width="9.00390625" style="1" customWidth="1"/>
    <col min="6" max="6" width="5.421875" style="1" customWidth="1"/>
    <col min="7" max="7" width="9.00390625" style="4" customWidth="1"/>
    <col min="8" max="8" width="5.140625" style="1" customWidth="1"/>
    <col min="9" max="12" width="9.00390625" style="1" customWidth="1"/>
    <col min="13" max="13" width="9.00390625" style="11" customWidth="1"/>
    <col min="14" max="14" width="9.00390625" style="1" customWidth="1"/>
    <col min="15" max="15" width="9.00390625" style="11" customWidth="1"/>
    <col min="16" max="16" width="9.00390625" style="1" customWidth="1"/>
    <col min="17" max="16384" width="9.00390625" style="1" customWidth="1"/>
  </cols>
  <sheetData>
    <row r="1" spans="1:16" ht="36" customHeight="1">
      <c r="A1" s="126" t="s">
        <v>1</v>
      </c>
      <c r="B1" s="126"/>
      <c r="C1" s="126"/>
      <c r="D1" s="126"/>
      <c r="E1" s="126"/>
      <c r="F1" s="126"/>
      <c r="G1" s="126"/>
      <c r="H1" s="126"/>
      <c r="I1" s="13"/>
      <c r="J1" s="13"/>
      <c r="K1" s="13"/>
      <c r="L1" s="13"/>
      <c r="M1" s="13"/>
      <c r="N1" s="13"/>
      <c r="O1" s="13"/>
      <c r="P1" s="13"/>
    </row>
    <row r="2" spans="1:10" ht="24.75" customHeight="1">
      <c r="A2" s="4"/>
      <c r="E2" s="1" t="s">
        <v>0</v>
      </c>
      <c r="F2" s="136">
        <v>42231</v>
      </c>
      <c r="G2" s="136"/>
      <c r="H2" s="136"/>
      <c r="J2" s="14"/>
    </row>
    <row r="3" spans="1:15" ht="45" customHeight="1">
      <c r="A3" s="17" t="s">
        <v>25</v>
      </c>
      <c r="B3" s="2"/>
      <c r="C3" s="137"/>
      <c r="D3" s="137"/>
      <c r="E3" s="137"/>
      <c r="F3" s="137"/>
      <c r="G3" s="137"/>
      <c r="H3" s="137"/>
      <c r="L3" s="12"/>
      <c r="M3" s="12"/>
      <c r="N3" s="12"/>
      <c r="O3" s="1"/>
    </row>
    <row r="4" spans="1:15" ht="45" customHeight="1">
      <c r="A4" s="15" t="s">
        <v>24</v>
      </c>
      <c r="B4" s="16"/>
      <c r="C4" s="138"/>
      <c r="D4" s="138"/>
      <c r="E4" s="138"/>
      <c r="F4" s="138"/>
      <c r="G4" s="138"/>
      <c r="H4" s="138"/>
      <c r="L4" s="12"/>
      <c r="M4" s="12"/>
      <c r="N4" s="12"/>
      <c r="O4" s="1"/>
    </row>
    <row r="5" ht="24.75" customHeight="1" thickBot="1">
      <c r="A5" s="4"/>
    </row>
    <row r="6" spans="1:6" ht="15">
      <c r="A6" s="71" t="s">
        <v>10</v>
      </c>
      <c r="B6" s="74"/>
      <c r="C6" s="75"/>
      <c r="D6" s="76"/>
      <c r="E6" s="76"/>
      <c r="F6" s="77"/>
    </row>
    <row r="7" spans="1:6" ht="15">
      <c r="A7" s="72"/>
      <c r="B7" s="34" t="s">
        <v>11</v>
      </c>
      <c r="C7" s="37"/>
      <c r="D7" s="22"/>
      <c r="E7" s="8"/>
      <c r="F7" s="29" t="s">
        <v>9</v>
      </c>
    </row>
    <row r="8" spans="1:6" ht="15" thickBot="1">
      <c r="A8" s="73"/>
      <c r="B8" s="35" t="s">
        <v>12</v>
      </c>
      <c r="C8" s="38"/>
      <c r="D8" s="32"/>
      <c r="E8" s="36"/>
      <c r="F8" s="33" t="s">
        <v>9</v>
      </c>
    </row>
    <row r="9" ht="15" thickBot="1">
      <c r="A9" s="4"/>
    </row>
    <row r="10" spans="1:8" ht="15">
      <c r="A10" s="130" t="s">
        <v>2</v>
      </c>
      <c r="B10" s="131" t="s">
        <v>3</v>
      </c>
      <c r="C10" s="132" t="s">
        <v>26</v>
      </c>
      <c r="D10" s="133"/>
      <c r="E10" s="26"/>
      <c r="F10" s="47" t="s">
        <v>9</v>
      </c>
      <c r="G10" s="134">
        <f>+E10+E12</f>
        <v>0</v>
      </c>
      <c r="H10" s="135" t="s">
        <v>9</v>
      </c>
    </row>
    <row r="11" spans="1:8" ht="15">
      <c r="A11" s="121"/>
      <c r="B11" s="108"/>
      <c r="C11" s="20"/>
      <c r="D11" s="18" t="s">
        <v>4</v>
      </c>
      <c r="E11" s="23"/>
      <c r="F11" s="6" t="s">
        <v>9</v>
      </c>
      <c r="G11" s="112"/>
      <c r="H11" s="114"/>
    </row>
    <row r="12" spans="1:8" ht="15">
      <c r="A12" s="121"/>
      <c r="B12" s="108"/>
      <c r="C12" s="21" t="s">
        <v>5</v>
      </c>
      <c r="D12" s="18"/>
      <c r="E12" s="23"/>
      <c r="F12" s="6" t="s">
        <v>9</v>
      </c>
      <c r="G12" s="112"/>
      <c r="H12" s="114"/>
    </row>
    <row r="13" spans="1:8" ht="15">
      <c r="A13" s="121"/>
      <c r="B13" s="108"/>
      <c r="C13" s="20"/>
      <c r="D13" s="18" t="s">
        <v>4</v>
      </c>
      <c r="E13" s="23"/>
      <c r="F13" s="6" t="s">
        <v>9</v>
      </c>
      <c r="G13" s="112"/>
      <c r="H13" s="114"/>
    </row>
    <row r="14" spans="1:8" ht="15">
      <c r="A14" s="121"/>
      <c r="B14" s="108" t="s">
        <v>6</v>
      </c>
      <c r="C14" s="21" t="s">
        <v>26</v>
      </c>
      <c r="D14" s="18"/>
      <c r="E14" s="23"/>
      <c r="F14" s="6" t="s">
        <v>9</v>
      </c>
      <c r="G14" s="112">
        <f>+E14+E16</f>
        <v>0</v>
      </c>
      <c r="H14" s="114" t="s">
        <v>9</v>
      </c>
    </row>
    <row r="15" spans="1:8" ht="15">
      <c r="A15" s="121"/>
      <c r="B15" s="108"/>
      <c r="C15" s="20"/>
      <c r="D15" s="18" t="s">
        <v>4</v>
      </c>
      <c r="E15" s="23"/>
      <c r="F15" s="6" t="s">
        <v>9</v>
      </c>
      <c r="G15" s="112"/>
      <c r="H15" s="114"/>
    </row>
    <row r="16" spans="1:8" ht="15">
      <c r="A16" s="121"/>
      <c r="B16" s="108"/>
      <c r="C16" s="21" t="s">
        <v>5</v>
      </c>
      <c r="D16" s="18"/>
      <c r="E16" s="23"/>
      <c r="F16" s="6" t="s">
        <v>9</v>
      </c>
      <c r="G16" s="112"/>
      <c r="H16" s="114"/>
    </row>
    <row r="17" spans="1:8" ht="15">
      <c r="A17" s="122"/>
      <c r="B17" s="125"/>
      <c r="C17" s="25"/>
      <c r="D17" s="19" t="s">
        <v>4</v>
      </c>
      <c r="E17" s="24"/>
      <c r="F17" s="7" t="s">
        <v>9</v>
      </c>
      <c r="G17" s="118"/>
      <c r="H17" s="119"/>
    </row>
    <row r="18" spans="1:8" ht="15">
      <c r="A18" s="120" t="s">
        <v>7</v>
      </c>
      <c r="B18" s="107" t="s">
        <v>3</v>
      </c>
      <c r="C18" s="109" t="s">
        <v>26</v>
      </c>
      <c r="D18" s="110"/>
      <c r="E18" s="22"/>
      <c r="F18" s="5" t="s">
        <v>9</v>
      </c>
      <c r="G18" s="123">
        <f>+E18+E20</f>
        <v>0</v>
      </c>
      <c r="H18" s="124" t="s">
        <v>9</v>
      </c>
    </row>
    <row r="19" spans="1:8" ht="15">
      <c r="A19" s="121"/>
      <c r="B19" s="108"/>
      <c r="C19" s="20"/>
      <c r="D19" s="18" t="s">
        <v>4</v>
      </c>
      <c r="E19" s="23"/>
      <c r="F19" s="6" t="s">
        <v>9</v>
      </c>
      <c r="G19" s="112"/>
      <c r="H19" s="114"/>
    </row>
    <row r="20" spans="1:8" ht="15">
      <c r="A20" s="121"/>
      <c r="B20" s="108"/>
      <c r="C20" s="21" t="s">
        <v>5</v>
      </c>
      <c r="D20" s="18"/>
      <c r="E20" s="23"/>
      <c r="F20" s="6" t="s">
        <v>9</v>
      </c>
      <c r="G20" s="112"/>
      <c r="H20" s="114"/>
    </row>
    <row r="21" spans="1:8" ht="15">
      <c r="A21" s="121"/>
      <c r="B21" s="108"/>
      <c r="C21" s="20"/>
      <c r="D21" s="18" t="s">
        <v>4</v>
      </c>
      <c r="E21" s="23"/>
      <c r="F21" s="6" t="s">
        <v>9</v>
      </c>
      <c r="G21" s="112"/>
      <c r="H21" s="114"/>
    </row>
    <row r="22" spans="1:8" ht="15">
      <c r="A22" s="121"/>
      <c r="B22" s="108" t="s">
        <v>6</v>
      </c>
      <c r="C22" s="21" t="s">
        <v>26</v>
      </c>
      <c r="D22" s="18"/>
      <c r="E22" s="23"/>
      <c r="F22" s="6" t="s">
        <v>9</v>
      </c>
      <c r="G22" s="112">
        <f>+E22+E24</f>
        <v>0</v>
      </c>
      <c r="H22" s="114" t="s">
        <v>9</v>
      </c>
    </row>
    <row r="23" spans="1:8" ht="15">
      <c r="A23" s="121"/>
      <c r="B23" s="108"/>
      <c r="C23" s="20"/>
      <c r="D23" s="18" t="s">
        <v>4</v>
      </c>
      <c r="E23" s="23"/>
      <c r="F23" s="6" t="s">
        <v>9</v>
      </c>
      <c r="G23" s="112"/>
      <c r="H23" s="114"/>
    </row>
    <row r="24" spans="1:8" ht="15">
      <c r="A24" s="121"/>
      <c r="B24" s="108"/>
      <c r="C24" s="21" t="s">
        <v>5</v>
      </c>
      <c r="D24" s="18"/>
      <c r="E24" s="23"/>
      <c r="F24" s="6" t="s">
        <v>9</v>
      </c>
      <c r="G24" s="112"/>
      <c r="H24" s="114"/>
    </row>
    <row r="25" spans="1:8" ht="15">
      <c r="A25" s="122"/>
      <c r="B25" s="125"/>
      <c r="C25" s="25"/>
      <c r="D25" s="19" t="s">
        <v>4</v>
      </c>
      <c r="E25" s="24"/>
      <c r="F25" s="7" t="s">
        <v>9</v>
      </c>
      <c r="G25" s="118"/>
      <c r="H25" s="119"/>
    </row>
    <row r="26" spans="1:8" ht="15">
      <c r="A26" s="104" t="s">
        <v>8</v>
      </c>
      <c r="B26" s="107" t="s">
        <v>3</v>
      </c>
      <c r="C26" s="109" t="s">
        <v>28</v>
      </c>
      <c r="D26" s="110"/>
      <c r="E26" s="22"/>
      <c r="F26" s="5" t="s">
        <v>9</v>
      </c>
      <c r="G26" s="111">
        <f>+E26+E28</f>
        <v>0</v>
      </c>
      <c r="H26" s="113" t="s">
        <v>9</v>
      </c>
    </row>
    <row r="27" spans="1:8" ht="15">
      <c r="A27" s="105"/>
      <c r="B27" s="108"/>
      <c r="C27" s="20"/>
      <c r="D27" s="18" t="s">
        <v>4</v>
      </c>
      <c r="E27" s="23"/>
      <c r="F27" s="6" t="s">
        <v>9</v>
      </c>
      <c r="G27" s="112"/>
      <c r="H27" s="114"/>
    </row>
    <row r="28" spans="1:8" ht="15">
      <c r="A28" s="105"/>
      <c r="B28" s="108"/>
      <c r="C28" s="21" t="s">
        <v>5</v>
      </c>
      <c r="D28" s="18"/>
      <c r="E28" s="23"/>
      <c r="F28" s="6" t="s">
        <v>9</v>
      </c>
      <c r="G28" s="112"/>
      <c r="H28" s="114"/>
    </row>
    <row r="29" spans="1:8" ht="15">
      <c r="A29" s="105"/>
      <c r="B29" s="108"/>
      <c r="C29" s="20"/>
      <c r="D29" s="18" t="s">
        <v>4</v>
      </c>
      <c r="E29" s="23"/>
      <c r="F29" s="6" t="s">
        <v>9</v>
      </c>
      <c r="G29" s="112"/>
      <c r="H29" s="114"/>
    </row>
    <row r="30" spans="1:8" ht="15">
      <c r="A30" s="105"/>
      <c r="B30" s="108" t="s">
        <v>6</v>
      </c>
      <c r="C30" s="21" t="s">
        <v>28</v>
      </c>
      <c r="D30" s="18"/>
      <c r="E30" s="23"/>
      <c r="F30" s="6" t="s">
        <v>9</v>
      </c>
      <c r="G30" s="112">
        <f>+E30+E32</f>
        <v>0</v>
      </c>
      <c r="H30" s="114" t="s">
        <v>9</v>
      </c>
    </row>
    <row r="31" spans="1:8" ht="15">
      <c r="A31" s="105"/>
      <c r="B31" s="108"/>
      <c r="C31" s="20"/>
      <c r="D31" s="18" t="s">
        <v>4</v>
      </c>
      <c r="E31" s="23"/>
      <c r="F31" s="6" t="s">
        <v>9</v>
      </c>
      <c r="G31" s="112"/>
      <c r="H31" s="114"/>
    </row>
    <row r="32" spans="1:8" ht="15">
      <c r="A32" s="105"/>
      <c r="B32" s="108"/>
      <c r="C32" s="21" t="s">
        <v>5</v>
      </c>
      <c r="D32" s="18"/>
      <c r="E32" s="23"/>
      <c r="F32" s="6" t="s">
        <v>9</v>
      </c>
      <c r="G32" s="112"/>
      <c r="H32" s="114"/>
    </row>
    <row r="33" spans="1:8" ht="15" thickBot="1">
      <c r="A33" s="106"/>
      <c r="B33" s="115"/>
      <c r="C33" s="30"/>
      <c r="D33" s="31" t="s">
        <v>4</v>
      </c>
      <c r="E33" s="32"/>
      <c r="F33" s="48" t="s">
        <v>9</v>
      </c>
      <c r="G33" s="116"/>
      <c r="H33" s="117"/>
    </row>
    <row r="34" ht="15" thickBot="1"/>
    <row r="35" spans="1:8" ht="15">
      <c r="A35" s="49" t="s">
        <v>13</v>
      </c>
      <c r="B35" s="50"/>
      <c r="C35" s="51"/>
      <c r="D35" s="52"/>
      <c r="E35" s="52"/>
      <c r="F35" s="52"/>
      <c r="G35" s="53"/>
      <c r="H35" s="54"/>
    </row>
    <row r="36" spans="1:8" ht="15">
      <c r="A36" s="55"/>
      <c r="B36" s="92" t="s">
        <v>2</v>
      </c>
      <c r="C36" s="93"/>
      <c r="D36" s="22">
        <f>+G10+G14-E11-E13-E15-E17</f>
        <v>0</v>
      </c>
      <c r="E36" s="8" t="s">
        <v>16</v>
      </c>
      <c r="F36" s="8"/>
      <c r="G36" s="78">
        <f>+D36*4000</f>
        <v>0</v>
      </c>
      <c r="H36" s="29" t="s">
        <v>21</v>
      </c>
    </row>
    <row r="37" spans="1:8" ht="15">
      <c r="A37" s="55"/>
      <c r="B37" s="94" t="s">
        <v>7</v>
      </c>
      <c r="C37" s="95"/>
      <c r="D37" s="23">
        <f>+G18+G22-E19-E21-E23-E25</f>
        <v>0</v>
      </c>
      <c r="E37" s="9" t="s">
        <v>17</v>
      </c>
      <c r="F37" s="9"/>
      <c r="G37" s="79">
        <f>+D37*5000</f>
        <v>0</v>
      </c>
      <c r="H37" s="27" t="s">
        <v>21</v>
      </c>
    </row>
    <row r="38" spans="1:8" ht="15">
      <c r="A38" s="56"/>
      <c r="B38" s="96" t="s">
        <v>8</v>
      </c>
      <c r="C38" s="97"/>
      <c r="D38" s="24">
        <f>+G26+G30-E27-E29-E31-E33</f>
        <v>0</v>
      </c>
      <c r="E38" s="10" t="s">
        <v>18</v>
      </c>
      <c r="F38" s="10"/>
      <c r="G38" s="80">
        <f>+D38*6000</f>
        <v>0</v>
      </c>
      <c r="H38" s="28" t="s">
        <v>21</v>
      </c>
    </row>
    <row r="39" spans="1:8" ht="15">
      <c r="A39" s="57" t="s">
        <v>14</v>
      </c>
      <c r="B39" s="41"/>
      <c r="C39" s="42"/>
      <c r="D39" s="43"/>
      <c r="E39" s="43"/>
      <c r="F39" s="43"/>
      <c r="G39" s="81"/>
      <c r="H39" s="58"/>
    </row>
    <row r="40" spans="1:8" ht="15">
      <c r="A40" s="55"/>
      <c r="B40" s="92" t="s">
        <v>2</v>
      </c>
      <c r="C40" s="93"/>
      <c r="D40" s="22">
        <f>+G10+G14-D36</f>
        <v>0</v>
      </c>
      <c r="E40" s="8" t="s">
        <v>29</v>
      </c>
      <c r="F40" s="8"/>
      <c r="G40" s="78">
        <f>+D40*1000</f>
        <v>0</v>
      </c>
      <c r="H40" s="29" t="s">
        <v>21</v>
      </c>
    </row>
    <row r="41" spans="1:8" ht="15">
      <c r="A41" s="55"/>
      <c r="B41" s="94" t="s">
        <v>7</v>
      </c>
      <c r="C41" s="95"/>
      <c r="D41" s="23">
        <f>+G18+G22-D37</f>
        <v>0</v>
      </c>
      <c r="E41" s="9" t="s">
        <v>30</v>
      </c>
      <c r="F41" s="9"/>
      <c r="G41" s="79">
        <f>+D41*1500</f>
        <v>0</v>
      </c>
      <c r="H41" s="27" t="s">
        <v>21</v>
      </c>
    </row>
    <row r="42" spans="1:8" ht="15">
      <c r="A42" s="55"/>
      <c r="B42" s="96" t="s">
        <v>8</v>
      </c>
      <c r="C42" s="97"/>
      <c r="D42" s="24">
        <f>+G26+G30-D38</f>
        <v>0</v>
      </c>
      <c r="E42" s="10" t="s">
        <v>31</v>
      </c>
      <c r="F42" s="10"/>
      <c r="G42" s="80">
        <f>+D42*2000</f>
        <v>0</v>
      </c>
      <c r="H42" s="28" t="s">
        <v>21</v>
      </c>
    </row>
    <row r="43" spans="1:8" ht="15">
      <c r="A43" s="59" t="s">
        <v>22</v>
      </c>
      <c r="B43" s="44"/>
      <c r="C43" s="45"/>
      <c r="D43" s="46"/>
      <c r="E43" s="46"/>
      <c r="F43" s="46"/>
      <c r="G43" s="82">
        <f>SUM(G36:G42)</f>
        <v>0</v>
      </c>
      <c r="H43" s="60" t="s">
        <v>21</v>
      </c>
    </row>
    <row r="44" spans="1:8" ht="15">
      <c r="A44" s="57" t="s">
        <v>15</v>
      </c>
      <c r="B44" s="41"/>
      <c r="C44" s="42"/>
      <c r="D44" s="43"/>
      <c r="E44" s="43"/>
      <c r="F44" s="43"/>
      <c r="G44" s="81"/>
      <c r="H44" s="58"/>
    </row>
    <row r="45" spans="1:8" ht="15">
      <c r="A45" s="61"/>
      <c r="B45" s="92" t="s">
        <v>2</v>
      </c>
      <c r="C45" s="93"/>
      <c r="D45" s="22">
        <f>+E10+E14</f>
        <v>0</v>
      </c>
      <c r="E45" s="8" t="s">
        <v>27</v>
      </c>
      <c r="F45" s="8"/>
      <c r="G45" s="78">
        <f>+D45*500</f>
        <v>0</v>
      </c>
      <c r="H45" s="29" t="s">
        <v>21</v>
      </c>
    </row>
    <row r="46" spans="1:8" ht="15">
      <c r="A46" s="61"/>
      <c r="B46" s="94" t="s">
        <v>7</v>
      </c>
      <c r="C46" s="95"/>
      <c r="D46" s="23">
        <f>+E18+E22</f>
        <v>0</v>
      </c>
      <c r="E46" s="9" t="s">
        <v>27</v>
      </c>
      <c r="F46" s="9"/>
      <c r="G46" s="79">
        <f aca="true" t="shared" si="0" ref="G46:G47">+D46*500</f>
        <v>0</v>
      </c>
      <c r="H46" s="27" t="s">
        <v>21</v>
      </c>
    </row>
    <row r="47" spans="1:8" ht="15">
      <c r="A47" s="61"/>
      <c r="B47" s="96" t="s">
        <v>8</v>
      </c>
      <c r="C47" s="97"/>
      <c r="D47" s="24">
        <f>+E26+E30</f>
        <v>0</v>
      </c>
      <c r="E47" s="10" t="s">
        <v>27</v>
      </c>
      <c r="F47" s="10"/>
      <c r="G47" s="80">
        <f t="shared" si="0"/>
        <v>0</v>
      </c>
      <c r="H47" s="28" t="s">
        <v>21</v>
      </c>
    </row>
    <row r="48" spans="1:8" ht="15">
      <c r="A48" s="59" t="s">
        <v>23</v>
      </c>
      <c r="B48" s="44"/>
      <c r="C48" s="45"/>
      <c r="D48" s="46"/>
      <c r="E48" s="46"/>
      <c r="F48" s="46"/>
      <c r="G48" s="82">
        <f>SUM(G45:G47)</f>
        <v>0</v>
      </c>
      <c r="H48" s="60" t="s">
        <v>21</v>
      </c>
    </row>
    <row r="49" spans="1:8" ht="15">
      <c r="A49" s="98" t="s">
        <v>11</v>
      </c>
      <c r="B49" s="99"/>
      <c r="C49" s="100"/>
      <c r="D49" s="40">
        <f>+E7</f>
        <v>0</v>
      </c>
      <c r="E49" s="39" t="s">
        <v>19</v>
      </c>
      <c r="F49" s="39"/>
      <c r="G49" s="83">
        <f>+D49*3000</f>
        <v>0</v>
      </c>
      <c r="H49" s="62" t="s">
        <v>21</v>
      </c>
    </row>
    <row r="50" spans="1:8" ht="15" thickBot="1">
      <c r="A50" s="101" t="s">
        <v>12</v>
      </c>
      <c r="B50" s="102"/>
      <c r="C50" s="103"/>
      <c r="D50" s="68">
        <f>+E8</f>
        <v>0</v>
      </c>
      <c r="E50" s="69" t="s">
        <v>17</v>
      </c>
      <c r="F50" s="69"/>
      <c r="G50" s="84">
        <f>+D50*5000</f>
        <v>0</v>
      </c>
      <c r="H50" s="70" t="s">
        <v>21</v>
      </c>
    </row>
    <row r="51" spans="1:8" ht="15.75" thickBot="1" thickTop="1">
      <c r="A51" s="63" t="s">
        <v>20</v>
      </c>
      <c r="B51" s="64"/>
      <c r="C51" s="65"/>
      <c r="D51" s="66"/>
      <c r="E51" s="66"/>
      <c r="F51" s="66"/>
      <c r="G51" s="85">
        <f>+G43+G48+G49+G50</f>
        <v>0</v>
      </c>
      <c r="H51" s="67" t="s">
        <v>21</v>
      </c>
    </row>
  </sheetData>
  <mergeCells count="39">
    <mergeCell ref="A1:H1"/>
    <mergeCell ref="F2:H2"/>
    <mergeCell ref="C3:H3"/>
    <mergeCell ref="C4:H4"/>
    <mergeCell ref="A10:A17"/>
    <mergeCell ref="B10:B13"/>
    <mergeCell ref="C10:D10"/>
    <mergeCell ref="G10:G13"/>
    <mergeCell ref="H10:H13"/>
    <mergeCell ref="B14:B17"/>
    <mergeCell ref="A18:A25"/>
    <mergeCell ref="B18:B21"/>
    <mergeCell ref="C18:D18"/>
    <mergeCell ref="G18:G21"/>
    <mergeCell ref="H18:H21"/>
    <mergeCell ref="B22:B25"/>
    <mergeCell ref="G22:G25"/>
    <mergeCell ref="H22:H25"/>
    <mergeCell ref="H26:H29"/>
    <mergeCell ref="B30:B33"/>
    <mergeCell ref="G30:G33"/>
    <mergeCell ref="H30:H33"/>
    <mergeCell ref="G14:G17"/>
    <mergeCell ref="H14:H17"/>
    <mergeCell ref="B42:C42"/>
    <mergeCell ref="A26:A33"/>
    <mergeCell ref="B26:B29"/>
    <mergeCell ref="C26:D26"/>
    <mergeCell ref="G26:G29"/>
    <mergeCell ref="B36:C36"/>
    <mergeCell ref="B37:C37"/>
    <mergeCell ref="B38:C38"/>
    <mergeCell ref="B40:C40"/>
    <mergeCell ref="B41:C41"/>
    <mergeCell ref="B45:C45"/>
    <mergeCell ref="B46:C46"/>
    <mergeCell ref="B47:C47"/>
    <mergeCell ref="A49:C49"/>
    <mergeCell ref="A50:C50"/>
  </mergeCells>
  <printOptions horizontalCentered="1"/>
  <pageMargins left="0.7874015748031497" right="0.708661417322834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時友聡朗</cp:lastModifiedBy>
  <cp:lastPrinted>2015-05-17T13:05:49Z</cp:lastPrinted>
  <dcterms:created xsi:type="dcterms:W3CDTF">2015-05-16T12:38:41Z</dcterms:created>
  <dcterms:modified xsi:type="dcterms:W3CDTF">2017-05-14T08:15:27Z</dcterms:modified>
  <cp:category/>
  <cp:version/>
  <cp:contentType/>
  <cp:contentStatus/>
</cp:coreProperties>
</file>